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9460" windowWidth="22880" windowHeight="4800" activeTab="0"/>
  </bookViews>
  <sheets>
    <sheet name="Spectral lines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<sst xmlns="http://schemas.openxmlformats.org/spreadsheetml/2006/main" count="55" uniqueCount="46">
  <si>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Line</t>
  </si>
  <si>
    <t>[FeX]</t>
  </si>
  <si>
    <t>HeI</t>
  </si>
  <si>
    <t>[FeXIV]</t>
  </si>
  <si>
    <t>a</t>
  </si>
  <si>
    <t>b</t>
  </si>
  <si>
    <t>Hd</t>
  </si>
  <si>
    <t>CaII H</t>
  </si>
  <si>
    <t>CaII K</t>
  </si>
  <si>
    <t>NaI D 1</t>
  </si>
  <si>
    <t>NaI D 2</t>
  </si>
  <si>
    <t>MgI b 1</t>
  </si>
  <si>
    <t>MgI b 2</t>
  </si>
  <si>
    <t>MgI b 4</t>
  </si>
  <si>
    <t>Ha C</t>
  </si>
  <si>
    <t>Hb F</t>
  </si>
  <si>
    <t>Hg G'</t>
  </si>
  <si>
    <t>FeII/TiII</t>
  </si>
  <si>
    <t>SrII</t>
  </si>
  <si>
    <t>FeI</t>
  </si>
  <si>
    <t>FeII</t>
  </si>
  <si>
    <t>CrI/FeI</t>
  </si>
  <si>
    <t>BaII/FeI</t>
  </si>
  <si>
    <t>raef</t>
  </si>
  <si>
    <t>prom_S</t>
  </si>
  <si>
    <t>prom_NW</t>
  </si>
  <si>
    <t>limb_W</t>
  </si>
  <si>
    <t>CaI</t>
  </si>
  <si>
    <t>c</t>
  </si>
  <si>
    <t>d</t>
  </si>
  <si>
    <t>stdev</t>
  </si>
  <si>
    <t>TiII</t>
  </si>
  <si>
    <t>FeIp</t>
  </si>
  <si>
    <t>err_4</t>
  </si>
  <si>
    <t>err_6</t>
  </si>
  <si>
    <t>err_7</t>
  </si>
  <si>
    <t>err_13</t>
  </si>
  <si>
    <t>err_11</t>
  </si>
  <si>
    <t>Spectrum</t>
  </si>
  <si>
    <t>lam_4</t>
  </si>
  <si>
    <t>lam_6</t>
  </si>
  <si>
    <t>lam_7</t>
  </si>
  <si>
    <t>lam_11</t>
  </si>
  <si>
    <t>lam_13</t>
  </si>
  <si>
    <t>Lam_lab</t>
  </si>
  <si>
    <t>BaII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</si>
</sst>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4.25"/>
      <name val="Geneva"/>
      <family val="0"/>
    </font>
    <font>
      <b/>
      <sz val="11"/>
      <name val="Geneva"/>
      <family val="0"/>
    </font>
    <font>
      <sz val="8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5" fontId="0" fillId="0" borderId="4" xfId="0" applyNumberFormat="1" applyFont="1" applyFill="1" applyBorder="1" applyAlignment="1">
      <alignment/>
    </xf>
    <xf numFmtId="165" fontId="0" fillId="0" borderId="4" xfId="0" applyNumberFormat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11 August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3"/>
          <c:w val="0.9305"/>
          <c:h val="0.8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'Spectral lines'!$Q$7</c:f>
              <c:strCache>
                <c:ptCount val="1"/>
                <c:pt idx="0">
                  <c:v>Lam_lab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'Spectral lines'!$B$8:$B$38</c:f>
              <c:numCache/>
            </c:numRef>
          </c:xVal>
          <c:yVal>
            <c:numRef>
              <c:f>'Spectral lines'!$Q$8:$Q$38</c:f>
              <c:numCache/>
            </c:numRef>
          </c:yVal>
          <c:smooth val="0"/>
        </c:ser>
        <c:ser>
          <c:idx val="1"/>
          <c:order val="1"/>
          <c:tx>
            <c:strRef>
              <c:f>'Spectral lines'!$Q$7</c:f>
              <c:strCache>
                <c:ptCount val="1"/>
                <c:pt idx="0">
                  <c:v>Lam_lab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'Spectral lines'!$E$8:$E$38</c:f>
              <c:numCache/>
            </c:numRef>
          </c:xVal>
          <c:yVal>
            <c:numRef>
              <c:f>'Spectral lines'!$Q$8:$Q$38</c:f>
              <c:numCache/>
            </c:numRef>
          </c:yVal>
          <c:smooth val="0"/>
        </c:ser>
        <c:ser>
          <c:idx val="2"/>
          <c:order val="2"/>
          <c:tx>
            <c:strRef>
              <c:f>'Spectral lines'!$Q$7</c:f>
              <c:strCache>
                <c:ptCount val="1"/>
                <c:pt idx="0">
                  <c:v>Lam_lab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0" sourceLinked="0"/>
            <c:txPr>
              <a:bodyPr vert="horz" rot="900000" anchor="ctr"/>
              <a:lstStyle/>
              <a:p>
                <a:pPr algn="ctr">
                  <a:defRPr lang="en-US" cap="none" sz="800" b="0" i="0" u="none" baseline="0">
                    <a:latin typeface="Geneva"/>
                    <a:ea typeface="Geneva"/>
                    <a:cs typeface="Geneva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'Spectral lines'!$H$8:$H$38</c:f>
              <c:numCache/>
            </c:numRef>
          </c:xVal>
          <c:yVal>
            <c:numRef>
              <c:f>'Spectral lines'!$Q$8:$Q$38</c:f>
              <c:numCache/>
            </c:numRef>
          </c:yVal>
          <c:smooth val="0"/>
        </c:ser>
        <c:ser>
          <c:idx val="3"/>
          <c:order val="3"/>
          <c:tx>
            <c:strRef>
              <c:f>'Spectral lines'!$Q$7</c:f>
              <c:strCache>
                <c:ptCount val="1"/>
                <c:pt idx="0">
                  <c:v>Lam_lab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'Spectral lines'!$K$8:$K$38</c:f>
              <c:numCache/>
            </c:numRef>
          </c:xVal>
          <c:yVal>
            <c:numRef>
              <c:f>'Spectral lines'!$Q$8:$Q$38</c:f>
              <c:numCache/>
            </c:numRef>
          </c:yVal>
          <c:smooth val="0"/>
        </c:ser>
        <c:ser>
          <c:idx val="4"/>
          <c:order val="4"/>
          <c:tx>
            <c:strRef>
              <c:f>'Spectral lines'!$Q$7</c:f>
              <c:strCache>
                <c:ptCount val="1"/>
                <c:pt idx="0">
                  <c:v>Lam_lab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'Spectral lines'!$N$8:$N$38</c:f>
              <c:numCache/>
            </c:numRef>
          </c:xVal>
          <c:yVal>
            <c:numRef>
              <c:f>'Spectral lines'!$Q$8:$Q$38</c:f>
              <c:numCache/>
            </c:numRef>
          </c:yVal>
          <c:smooth val="0"/>
        </c:ser>
        <c:axId val="64592296"/>
        <c:axId val="44459753"/>
      </c:scatterChart>
      <c:valAx>
        <c:axId val="64592296"/>
        <c:scaling>
          <c:orientation val="minMax"/>
          <c:max val="17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Pixel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44459753"/>
        <c:crosses val="autoZero"/>
        <c:crossBetween val="midCat"/>
        <c:dispUnits/>
      </c:valAx>
      <c:valAx>
        <c:axId val="44459753"/>
        <c:scaling>
          <c:orientation val="minMax"/>
          <c:max val="7000"/>
          <c:min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Wavelength (Å)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45922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17</xdr:col>
      <xdr:colOff>9525</xdr:colOff>
      <xdr:row>74</xdr:row>
      <xdr:rowOff>133350</xdr:rowOff>
    </xdr:to>
    <xdr:graphicFrame>
      <xdr:nvGraphicFramePr>
        <xdr:cNvPr id="1" name="Chart 1"/>
        <xdr:cNvGraphicFramePr/>
      </xdr:nvGraphicFramePr>
      <xdr:xfrm>
        <a:off x="0" y="6448425"/>
        <a:ext cx="89344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75</xdr:row>
      <xdr:rowOff>19050</xdr:rowOff>
    </xdr:from>
    <xdr:to>
      <xdr:col>17</xdr:col>
      <xdr:colOff>609600</xdr:colOff>
      <xdr:row>78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1868150"/>
          <a:ext cx="886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33">
      <selection activeCell="N4" sqref="N4"/>
    </sheetView>
  </sheetViews>
  <sheetFormatPr defaultColWidth="11.00390625" defaultRowHeight="12"/>
  <cols>
    <col min="1" max="1" width="8.375" style="0" bestFit="1" customWidth="1"/>
    <col min="2" max="2" width="7.125" style="0" bestFit="1" customWidth="1"/>
    <col min="3" max="3" width="6.625" style="0" bestFit="1" customWidth="1"/>
    <col min="4" max="4" width="5.625" style="0" bestFit="1" customWidth="1"/>
    <col min="5" max="5" width="7.125" style="0" bestFit="1" customWidth="1"/>
    <col min="6" max="6" width="6.625" style="0" bestFit="1" customWidth="1"/>
    <col min="7" max="7" width="5.625" style="0" bestFit="1" customWidth="1"/>
    <col min="8" max="8" width="7.125" style="0" bestFit="1" customWidth="1"/>
    <col min="9" max="9" width="6.625" style="0" bestFit="1" customWidth="1"/>
    <col min="10" max="10" width="5.625" style="0" bestFit="1" customWidth="1"/>
    <col min="11" max="11" width="8.375" style="0" bestFit="1" customWidth="1"/>
    <col min="12" max="12" width="6.875" style="0" bestFit="1" customWidth="1"/>
    <col min="13" max="13" width="6.625" style="0" bestFit="1" customWidth="1"/>
    <col min="14" max="14" width="7.125" style="0" bestFit="1" customWidth="1"/>
    <col min="15" max="15" width="6.875" style="0" bestFit="1" customWidth="1"/>
    <col min="16" max="16" width="6.625" style="0" bestFit="1" customWidth="1"/>
    <col min="17" max="17" width="8.125" style="0" bestFit="1" customWidth="1"/>
  </cols>
  <sheetData>
    <row r="1" spans="1:17" ht="12.75">
      <c r="A1" s="30" t="s">
        <v>4</v>
      </c>
      <c r="B1" s="1">
        <v>0</v>
      </c>
      <c r="C1" s="1"/>
      <c r="D1" s="1"/>
      <c r="E1" s="1">
        <v>0</v>
      </c>
      <c r="F1" s="1"/>
      <c r="G1" s="1"/>
      <c r="H1" s="1">
        <v>0</v>
      </c>
      <c r="K1">
        <v>0</v>
      </c>
      <c r="N1">
        <v>0</v>
      </c>
      <c r="Q1" s="19">
        <v>34940</v>
      </c>
    </row>
    <row r="2" spans="1:17" ht="12.75">
      <c r="A2" s="30" t="s">
        <v>5</v>
      </c>
      <c r="B2" s="1">
        <v>0</v>
      </c>
      <c r="C2" s="1"/>
      <c r="D2" s="1"/>
      <c r="E2" s="1">
        <v>0</v>
      </c>
      <c r="F2" s="1"/>
      <c r="G2" s="1"/>
      <c r="H2" s="1">
        <v>0</v>
      </c>
      <c r="K2">
        <v>0</v>
      </c>
      <c r="N2">
        <v>0</v>
      </c>
      <c r="Q2" t="s">
        <v>23</v>
      </c>
    </row>
    <row r="3" spans="1:14" ht="12.75">
      <c r="A3" s="30" t="s">
        <v>28</v>
      </c>
      <c r="B3">
        <v>1.8627</v>
      </c>
      <c r="E3">
        <v>1.8576</v>
      </c>
      <c r="H3">
        <v>1.8526</v>
      </c>
      <c r="K3">
        <v>1.8613</v>
      </c>
      <c r="N3">
        <v>1.8612</v>
      </c>
    </row>
    <row r="4" spans="1:14" ht="12.75">
      <c r="A4" s="30" t="s">
        <v>29</v>
      </c>
      <c r="B4">
        <v>3573</v>
      </c>
      <c r="E4">
        <v>3576.3</v>
      </c>
      <c r="H4">
        <v>3580.6</v>
      </c>
      <c r="K4">
        <v>3521.5</v>
      </c>
      <c r="N4">
        <v>3443.8</v>
      </c>
    </row>
    <row r="6" spans="1:17" ht="12.75">
      <c r="A6" s="6" t="s">
        <v>38</v>
      </c>
      <c r="B6" s="6">
        <v>4</v>
      </c>
      <c r="C6" s="6"/>
      <c r="D6" s="6"/>
      <c r="E6" s="6">
        <v>6</v>
      </c>
      <c r="F6" s="6"/>
      <c r="G6" s="6"/>
      <c r="H6">
        <v>7</v>
      </c>
      <c r="K6">
        <v>11</v>
      </c>
      <c r="N6">
        <v>13</v>
      </c>
      <c r="Q6" s="6"/>
    </row>
    <row r="7" spans="1:17" s="24" customFormat="1" ht="13.5" thickBot="1">
      <c r="A7" s="21" t="s">
        <v>0</v>
      </c>
      <c r="B7" s="20" t="s">
        <v>24</v>
      </c>
      <c r="C7" s="20" t="s">
        <v>39</v>
      </c>
      <c r="D7" s="21" t="s">
        <v>33</v>
      </c>
      <c r="E7" s="20" t="s">
        <v>24</v>
      </c>
      <c r="F7" s="20" t="s">
        <v>40</v>
      </c>
      <c r="G7" s="21" t="s">
        <v>34</v>
      </c>
      <c r="H7" s="20" t="s">
        <v>24</v>
      </c>
      <c r="I7" s="20" t="s">
        <v>41</v>
      </c>
      <c r="J7" s="21" t="s">
        <v>35</v>
      </c>
      <c r="K7" s="22" t="s">
        <v>25</v>
      </c>
      <c r="L7" s="20" t="s">
        <v>42</v>
      </c>
      <c r="M7" s="21" t="s">
        <v>37</v>
      </c>
      <c r="N7" s="22" t="s">
        <v>26</v>
      </c>
      <c r="O7" s="20" t="s">
        <v>43</v>
      </c>
      <c r="P7" s="21" t="s">
        <v>36</v>
      </c>
      <c r="Q7" s="23" t="s">
        <v>44</v>
      </c>
    </row>
    <row r="8" spans="1:17" ht="12.75">
      <c r="A8" s="9" t="s">
        <v>8</v>
      </c>
      <c r="B8" s="7"/>
      <c r="C8" s="7"/>
      <c r="D8" s="9"/>
      <c r="E8" s="6">
        <v>194</v>
      </c>
      <c r="F8" s="8">
        <f>E8*(E8*(E8*E$1+E$2)+E$3)+E$4</f>
        <v>3936.6744000000003</v>
      </c>
      <c r="G8" s="10">
        <f>F8-$Q8</f>
        <v>2.9744000000005144</v>
      </c>
      <c r="H8">
        <v>192</v>
      </c>
      <c r="I8" s="8">
        <f>H8*(H8*(H8*H$1+H$2)+H$3)+H$4</f>
        <v>3936.2992</v>
      </c>
      <c r="J8" s="10">
        <f>I8-$Q8</f>
        <v>2.59920000000011</v>
      </c>
      <c r="M8" s="11"/>
      <c r="P8" s="11"/>
      <c r="Q8" s="15">
        <v>3933.7</v>
      </c>
    </row>
    <row r="9" spans="1:17" ht="12.75">
      <c r="A9" s="9" t="s">
        <v>7</v>
      </c>
      <c r="B9" s="7">
        <v>211</v>
      </c>
      <c r="C9" s="8">
        <f>B9*(B9*(B9*B$1+B$2)+B$3)+B$4</f>
        <v>3966.0297</v>
      </c>
      <c r="D9" s="10">
        <f>C9-$Q9</f>
        <v>-2.470299999999952</v>
      </c>
      <c r="E9" s="6">
        <v>212</v>
      </c>
      <c r="F9" s="8">
        <f>E9*(E9*(E9*E$1+E$2)+E$3)+E$4</f>
        <v>3970.1112000000003</v>
      </c>
      <c r="G9" s="10">
        <f>F9-$Q9</f>
        <v>1.6112000000002809</v>
      </c>
      <c r="H9">
        <v>211</v>
      </c>
      <c r="I9" s="8">
        <f>H9*(H9*(H9*H$1+H$2)+H$3)+H$4</f>
        <v>3971.4986</v>
      </c>
      <c r="J9" s="10">
        <f>I9-$Q9</f>
        <v>2.9985999999998967</v>
      </c>
      <c r="M9" s="11"/>
      <c r="N9">
        <v>283</v>
      </c>
      <c r="O9" s="8">
        <f aca="true" t="shared" si="0" ref="O9:O16">N9*(N9*(N9*N$1+N$2)+N$3)+N$4</f>
        <v>3970.5196</v>
      </c>
      <c r="P9" s="10">
        <f aca="true" t="shared" si="1" ref="P9:P26">O9-$Q9</f>
        <v>2.019600000000082</v>
      </c>
      <c r="Q9" s="15">
        <v>3968.5</v>
      </c>
    </row>
    <row r="10" spans="1:17" ht="12.75">
      <c r="A10" s="11" t="s">
        <v>18</v>
      </c>
      <c r="D10" s="11"/>
      <c r="E10" s="6"/>
      <c r="F10" s="6"/>
      <c r="G10" s="11"/>
      <c r="J10" s="11"/>
      <c r="M10" s="11"/>
      <c r="N10">
        <v>340</v>
      </c>
      <c r="O10" s="8">
        <f t="shared" si="0"/>
        <v>4076.608</v>
      </c>
      <c r="P10" s="10">
        <f t="shared" si="1"/>
        <v>-1.0919999999996435</v>
      </c>
      <c r="Q10" s="16">
        <v>4077.7</v>
      </c>
    </row>
    <row r="11" spans="1:17" ht="12.75">
      <c r="A11" s="9" t="s">
        <v>6</v>
      </c>
      <c r="B11" s="7">
        <v>284</v>
      </c>
      <c r="C11" s="8">
        <f>B11*(B11*(B11*B$1+B$2)+B$3)+B$4</f>
        <v>4102.0068</v>
      </c>
      <c r="D11" s="10">
        <f>C11-$Q11</f>
        <v>0.30680000000029395</v>
      </c>
      <c r="E11" s="6">
        <v>283</v>
      </c>
      <c r="F11" s="8">
        <f>E11*(E11*(E11*E$1+E$2)+E$3)+E$4</f>
        <v>4102.0008</v>
      </c>
      <c r="G11" s="10">
        <f>F11-$Q11</f>
        <v>0.3007999999999811</v>
      </c>
      <c r="H11">
        <v>282</v>
      </c>
      <c r="I11" s="8">
        <f>H11*(H11*(H11*H$1+H$2)+H$3)+H$4</f>
        <v>4103.0332</v>
      </c>
      <c r="J11" s="10">
        <f>I11-$Q11</f>
        <v>1.3332000000000335</v>
      </c>
      <c r="K11">
        <v>313</v>
      </c>
      <c r="L11" s="8">
        <f>K11*(K11*(K11*K$1+K$2)+K$3)+K$4</f>
        <v>4104.0869</v>
      </c>
      <c r="M11" s="10">
        <f>L11-$Q11</f>
        <v>2.3869000000004235</v>
      </c>
      <c r="N11">
        <v>353</v>
      </c>
      <c r="O11" s="8">
        <f t="shared" si="0"/>
        <v>4100.8036</v>
      </c>
      <c r="P11" s="10">
        <f t="shared" si="1"/>
        <v>-0.8963999999996304</v>
      </c>
      <c r="Q11" s="15">
        <v>4101.7</v>
      </c>
    </row>
    <row r="12" spans="1:17" ht="12.75">
      <c r="A12" s="9" t="s">
        <v>16</v>
      </c>
      <c r="B12" s="7">
        <v>412</v>
      </c>
      <c r="C12" s="8">
        <f>B12*(B12*(B12*B$1+B$2)+B$3)+B$4</f>
        <v>4340.4324</v>
      </c>
      <c r="D12" s="10">
        <f>C12-$Q12</f>
        <v>-0.06760000000031141</v>
      </c>
      <c r="E12" s="6">
        <v>411</v>
      </c>
      <c r="F12" s="8">
        <f>E12*(E12*(E12*E$1+E$2)+E$3)+E$4</f>
        <v>4339.7736</v>
      </c>
      <c r="G12" s="10">
        <f>F12-$Q12</f>
        <v>-0.7263999999995576</v>
      </c>
      <c r="H12">
        <v>410</v>
      </c>
      <c r="I12" s="8">
        <f>H12*(H12*(H12*H$1+H$2)+H$3)+H$4</f>
        <v>4340.166</v>
      </c>
      <c r="J12" s="10">
        <f>I12-$Q12</f>
        <v>-0.33399999999983265</v>
      </c>
      <c r="K12">
        <v>442</v>
      </c>
      <c r="L12" s="8">
        <f>K12*(K12*(K12*K$1+K$2)+K$3)+K$4</f>
        <v>4344.1946</v>
      </c>
      <c r="M12" s="10">
        <f>L12-$Q12</f>
        <v>3.6945999999998094</v>
      </c>
      <c r="N12">
        <v>482</v>
      </c>
      <c r="O12" s="8">
        <f t="shared" si="0"/>
        <v>4340.8984</v>
      </c>
      <c r="P12" s="10">
        <f t="shared" si="1"/>
        <v>0.39840000000003783</v>
      </c>
      <c r="Q12" s="15">
        <v>4340.5</v>
      </c>
    </row>
    <row r="13" spans="1:17" ht="13.5" customHeight="1">
      <c r="A13" s="9" t="s">
        <v>2</v>
      </c>
      <c r="B13" s="7">
        <v>483</v>
      </c>
      <c r="C13" s="8">
        <f>B13*(B13*(B13*B$1+B$2)+B$3)+B$4</f>
        <v>4472.6841</v>
      </c>
      <c r="D13" s="10">
        <f>C13-$Q13</f>
        <v>0.9841000000005806</v>
      </c>
      <c r="E13" s="6">
        <v>481</v>
      </c>
      <c r="F13" s="8">
        <f>E13*(E13*(E13*E$1+E$2)+E$3)+E$4</f>
        <v>4469.8056</v>
      </c>
      <c r="G13" s="10">
        <f>F13-$Q13</f>
        <v>-1.8944000000001324</v>
      </c>
      <c r="H13">
        <v>480</v>
      </c>
      <c r="I13" s="8">
        <f>H13*(H13*(H13*H$1+H$2)+H$3)+H$4</f>
        <v>4469.848</v>
      </c>
      <c r="J13" s="10">
        <f>I13-$Q13</f>
        <v>-1.8519999999998618</v>
      </c>
      <c r="M13" s="11"/>
      <c r="N13">
        <v>552</v>
      </c>
      <c r="O13" s="8">
        <f t="shared" si="0"/>
        <v>4471.1824</v>
      </c>
      <c r="P13" s="10">
        <f t="shared" si="1"/>
        <v>-0.5176000000001295</v>
      </c>
      <c r="Q13" s="15">
        <v>4471.7</v>
      </c>
    </row>
    <row r="14" spans="1:17" ht="12.75">
      <c r="A14" s="11" t="s">
        <v>17</v>
      </c>
      <c r="D14" s="11"/>
      <c r="E14" s="6"/>
      <c r="F14" s="6"/>
      <c r="G14" s="11"/>
      <c r="J14" s="11"/>
      <c r="M14" s="11"/>
      <c r="N14">
        <v>595</v>
      </c>
      <c r="O14" s="8">
        <f t="shared" si="0"/>
        <v>4551.214</v>
      </c>
      <c r="P14" s="10">
        <f t="shared" si="1"/>
        <v>1.7139999999999418</v>
      </c>
      <c r="Q14" s="16">
        <v>4549.5</v>
      </c>
    </row>
    <row r="15" spans="1:17" ht="12.75">
      <c r="A15" s="9" t="s">
        <v>31</v>
      </c>
      <c r="B15" s="7"/>
      <c r="C15" s="8"/>
      <c r="D15" s="10"/>
      <c r="E15" s="6"/>
      <c r="F15" s="6"/>
      <c r="G15" s="10"/>
      <c r="J15" s="11"/>
      <c r="M15" s="11"/>
      <c r="N15">
        <v>606</v>
      </c>
      <c r="O15" s="8">
        <f t="shared" si="0"/>
        <v>4571.6872</v>
      </c>
      <c r="P15" s="10">
        <f t="shared" si="1"/>
        <v>-0.3127999999996973</v>
      </c>
      <c r="Q15" s="15">
        <v>4572</v>
      </c>
    </row>
    <row r="16" spans="1:17" ht="12.75">
      <c r="A16" s="9" t="s">
        <v>32</v>
      </c>
      <c r="B16" s="7"/>
      <c r="C16" s="8"/>
      <c r="D16" s="10"/>
      <c r="E16" s="6"/>
      <c r="F16" s="6"/>
      <c r="G16" s="10"/>
      <c r="J16" s="11"/>
      <c r="M16" s="11"/>
      <c r="N16">
        <v>658</v>
      </c>
      <c r="O16" s="8">
        <f t="shared" si="0"/>
        <v>4668.4696</v>
      </c>
      <c r="P16" s="10">
        <f t="shared" si="1"/>
        <v>0.36959999999999127</v>
      </c>
      <c r="Q16" s="15">
        <v>4668.1</v>
      </c>
    </row>
    <row r="17" spans="1:17" ht="12.75">
      <c r="A17" s="9" t="s">
        <v>15</v>
      </c>
      <c r="B17" s="7">
        <v>692</v>
      </c>
      <c r="C17" s="8">
        <f>B17*(B17*(B17*B$1+B$2)+B$3)+B$4</f>
        <v>4861.9884</v>
      </c>
      <c r="D17" s="10">
        <f>C17-$Q17</f>
        <v>0.6884000000000015</v>
      </c>
      <c r="E17" s="6">
        <v>691</v>
      </c>
      <c r="F17" s="8">
        <f>E17*(E17*(E17*E$1+E$2)+E$3)+E$4</f>
        <v>4859.9016</v>
      </c>
      <c r="G17" s="10">
        <f>F17-$Q17</f>
        <v>-1.3984000000000378</v>
      </c>
      <c r="H17">
        <v>690</v>
      </c>
      <c r="I17" s="8">
        <f>H17*(H17*(H17*H$1+H$2)+H$3)+H$4</f>
        <v>4858.894</v>
      </c>
      <c r="J17" s="10">
        <f>I17-$Q17</f>
        <v>-2.405999999999949</v>
      </c>
      <c r="K17">
        <v>722</v>
      </c>
      <c r="L17" s="8">
        <f>K17*(K17*(K17*K$1+K$2)+K$3)+K$4</f>
        <v>4865.3586</v>
      </c>
      <c r="M17" s="10">
        <f>L17-$Q17</f>
        <v>4.058599999999387</v>
      </c>
      <c r="N17">
        <v>762</v>
      </c>
      <c r="O17" s="8">
        <f aca="true" t="shared" si="2" ref="O17:O30">N17*(N17*(N17*N$1+N$2)+N$3)+N$4</f>
        <v>4862.0344000000005</v>
      </c>
      <c r="P17" s="10">
        <f t="shared" si="1"/>
        <v>0.7344000000002779</v>
      </c>
      <c r="Q17" s="15">
        <v>4861.3</v>
      </c>
    </row>
    <row r="18" spans="1:17" ht="12.75">
      <c r="A18" s="11" t="s">
        <v>2</v>
      </c>
      <c r="D18" s="11"/>
      <c r="E18" s="6"/>
      <c r="F18" s="6"/>
      <c r="G18" s="11"/>
      <c r="I18" s="8"/>
      <c r="J18" s="10"/>
      <c r="M18" s="11"/>
      <c r="N18">
        <v>794</v>
      </c>
      <c r="O18" s="8">
        <f t="shared" si="2"/>
        <v>4921.5928</v>
      </c>
      <c r="P18" s="10">
        <f t="shared" si="1"/>
        <v>-0.30719999999928405</v>
      </c>
      <c r="Q18" s="16">
        <v>4921.9</v>
      </c>
    </row>
    <row r="19" spans="1:17" ht="12.75">
      <c r="A19" s="11" t="s">
        <v>2</v>
      </c>
      <c r="D19" s="11"/>
      <c r="E19" s="6"/>
      <c r="F19" s="6"/>
      <c r="G19" s="11"/>
      <c r="H19">
        <v>775</v>
      </c>
      <c r="I19" s="8">
        <f>H19*(H19*(H19*H$1+H$2)+H$3)+H$4</f>
        <v>5016.365</v>
      </c>
      <c r="J19" s="10">
        <f>I19-$Q19</f>
        <v>0.6649999999999636</v>
      </c>
      <c r="M19" s="11"/>
      <c r="N19">
        <v>846</v>
      </c>
      <c r="O19" s="8">
        <f t="shared" si="2"/>
        <v>5018.3752</v>
      </c>
      <c r="P19" s="10">
        <f t="shared" si="1"/>
        <v>2.6752000000005864</v>
      </c>
      <c r="Q19" s="16">
        <v>5015.7</v>
      </c>
    </row>
    <row r="20" spans="1:17" ht="12.75">
      <c r="A20" s="9" t="s">
        <v>13</v>
      </c>
      <c r="B20" s="7">
        <v>857</v>
      </c>
      <c r="C20" s="8">
        <f>B20*(B20*(B20*B$1+B$2)+B$3)+B$4</f>
        <v>5169.3339</v>
      </c>
      <c r="D20" s="10">
        <f>C20-$Q20</f>
        <v>2.0338999999994485</v>
      </c>
      <c r="E20" s="6">
        <v>857</v>
      </c>
      <c r="F20" s="8">
        <f>E20*(E20*(E20*E$1+E$2)+E$3)+E$4</f>
        <v>5168.2632</v>
      </c>
      <c r="G20" s="10">
        <f>F20-$Q20</f>
        <v>0.9632000000001426</v>
      </c>
      <c r="H20">
        <v>854</v>
      </c>
      <c r="I20" s="8">
        <f>H20*(H20*(H20*H$1+H$2)+H$3)+H$4</f>
        <v>5162.7204</v>
      </c>
      <c r="J20" s="10">
        <f>I20-$Q20</f>
        <v>-4.579600000000028</v>
      </c>
      <c r="K20">
        <v>881</v>
      </c>
      <c r="L20" s="8">
        <f>K20*(K20*(K20*K$1+K$2)+K$3)+K$4</f>
        <v>5161.3053</v>
      </c>
      <c r="M20" s="10">
        <f>L20-$Q20</f>
        <v>-5.9947000000001935</v>
      </c>
      <c r="N20">
        <v>926</v>
      </c>
      <c r="O20" s="8">
        <f t="shared" si="2"/>
        <v>5167.2712</v>
      </c>
      <c r="P20" s="10">
        <f t="shared" si="1"/>
        <v>-0.028800000000046566</v>
      </c>
      <c r="Q20" s="15">
        <v>5167.3</v>
      </c>
    </row>
    <row r="21" spans="1:17" ht="12.75">
      <c r="A21" s="9" t="s">
        <v>12</v>
      </c>
      <c r="B21" s="7">
        <v>859</v>
      </c>
      <c r="C21" s="8">
        <f>B21*(B21*(B21*B$1+B$2)+B$3)+B$4</f>
        <v>5173.0593</v>
      </c>
      <c r="D21" s="10">
        <f>C21-$Q21</f>
        <v>0.35930000000007567</v>
      </c>
      <c r="E21" s="6">
        <v>858</v>
      </c>
      <c r="F21" s="8">
        <f>E21*(E21*(E21*E$1+E$2)+E$3)+E$4</f>
        <v>5170.120800000001</v>
      </c>
      <c r="G21" s="10">
        <f>F21-$Q21</f>
        <v>-2.5791999999992186</v>
      </c>
      <c r="J21" s="11"/>
      <c r="K21">
        <v>883</v>
      </c>
      <c r="L21" s="8">
        <f>K21*(K21*(K21*K$1+K$2)+K$3)+K$4</f>
        <v>5165.0279</v>
      </c>
      <c r="M21" s="10">
        <f>L21-$Q21</f>
        <v>-7.672099999999773</v>
      </c>
      <c r="N21">
        <v>928</v>
      </c>
      <c r="O21" s="8">
        <f t="shared" si="2"/>
        <v>5170.9936</v>
      </c>
      <c r="P21" s="10">
        <f t="shared" si="1"/>
        <v>-1.7064000000000306</v>
      </c>
      <c r="Q21" s="15">
        <v>5172.7</v>
      </c>
    </row>
    <row r="22" spans="1:17" ht="12.75">
      <c r="A22" s="9" t="s">
        <v>11</v>
      </c>
      <c r="B22" s="7">
        <v>865</v>
      </c>
      <c r="C22" s="8">
        <f>B22*(B22*(B22*B$1+B$2)+B$3)+B$4</f>
        <v>5184.2355</v>
      </c>
      <c r="D22" s="10">
        <f>C22-$Q22</f>
        <v>0.6354999999994106</v>
      </c>
      <c r="E22" s="6">
        <v>865</v>
      </c>
      <c r="F22" s="8">
        <f>E22*(E22*(E22*E$1+E$2)+E$3)+E$4</f>
        <v>5183.124</v>
      </c>
      <c r="G22" s="10">
        <f>F22-$Q22</f>
        <v>-0.4760000000005675</v>
      </c>
      <c r="J22" s="11"/>
      <c r="K22">
        <v>892</v>
      </c>
      <c r="L22" s="8">
        <f>K22*(K22*(K22*K$1+K$2)+K$3)+K$4</f>
        <v>5181.7796</v>
      </c>
      <c r="M22" s="10">
        <f>L22-$Q22</f>
        <v>-1.820400000000518</v>
      </c>
      <c r="N22">
        <v>935</v>
      </c>
      <c r="O22" s="8">
        <f t="shared" si="2"/>
        <v>5184.022</v>
      </c>
      <c r="P22" s="10">
        <f t="shared" si="1"/>
        <v>0.4219999999995707</v>
      </c>
      <c r="Q22" s="15">
        <v>5183.6</v>
      </c>
    </row>
    <row r="23" spans="1:17" ht="12.75">
      <c r="A23" s="11" t="s">
        <v>21</v>
      </c>
      <c r="D23" s="11"/>
      <c r="E23" s="6"/>
      <c r="F23" s="6"/>
      <c r="G23" s="11"/>
      <c r="J23" s="11"/>
      <c r="M23" s="11"/>
      <c r="N23">
        <v>947</v>
      </c>
      <c r="O23" s="8">
        <f t="shared" si="2"/>
        <v>5206.356400000001</v>
      </c>
      <c r="P23" s="10">
        <f t="shared" si="1"/>
        <v>1.7564000000002125</v>
      </c>
      <c r="Q23" s="16">
        <v>5204.6</v>
      </c>
    </row>
    <row r="24" spans="1:17" ht="12.75">
      <c r="A24" s="11" t="s">
        <v>19</v>
      </c>
      <c r="D24" s="11"/>
      <c r="E24" s="6"/>
      <c r="F24" s="6"/>
      <c r="G24" s="11"/>
      <c r="J24" s="11"/>
      <c r="M24" s="11"/>
      <c r="N24">
        <v>957</v>
      </c>
      <c r="O24" s="8">
        <f t="shared" si="2"/>
        <v>5224.9684</v>
      </c>
      <c r="P24" s="10">
        <f t="shared" si="1"/>
        <v>-1.9315999999998894</v>
      </c>
      <c r="Q24" s="16">
        <v>5226.9</v>
      </c>
    </row>
    <row r="25" spans="1:17" ht="12.75">
      <c r="A25" s="11" t="s">
        <v>19</v>
      </c>
      <c r="D25" s="11"/>
      <c r="E25" s="6"/>
      <c r="F25" s="6"/>
      <c r="G25" s="11"/>
      <c r="J25" s="11"/>
      <c r="M25" s="11"/>
      <c r="N25">
        <v>958</v>
      </c>
      <c r="O25" s="8">
        <f t="shared" si="2"/>
        <v>5226.8296</v>
      </c>
      <c r="P25" s="10">
        <f t="shared" si="1"/>
        <v>-0.37039999999979045</v>
      </c>
      <c r="Q25" s="16">
        <v>5227.2</v>
      </c>
    </row>
    <row r="26" spans="1:17" ht="12.75">
      <c r="A26" s="11" t="s">
        <v>19</v>
      </c>
      <c r="D26" s="11"/>
      <c r="E26" s="6"/>
      <c r="F26" s="6"/>
      <c r="G26" s="11"/>
      <c r="J26" s="11"/>
      <c r="M26" s="11"/>
      <c r="N26">
        <v>961</v>
      </c>
      <c r="O26" s="8">
        <f t="shared" si="2"/>
        <v>5232.4132</v>
      </c>
      <c r="P26" s="10">
        <f t="shared" si="1"/>
        <v>-0.5868000000000393</v>
      </c>
      <c r="Q26" s="16">
        <v>5233</v>
      </c>
    </row>
    <row r="27" spans="1:17" ht="12.75">
      <c r="A27" s="9" t="s">
        <v>3</v>
      </c>
      <c r="B27" s="7"/>
      <c r="C27" s="7"/>
      <c r="D27" s="9"/>
      <c r="G27" s="9"/>
      <c r="J27" s="11"/>
      <c r="M27" s="11"/>
      <c r="O27" s="8"/>
      <c r="P27" s="10"/>
      <c r="Q27" s="15">
        <v>5302.9</v>
      </c>
    </row>
    <row r="28" spans="1:17" ht="12.75">
      <c r="A28" s="11" t="s">
        <v>20</v>
      </c>
      <c r="D28" s="11"/>
      <c r="G28" s="11"/>
      <c r="J28" s="11"/>
      <c r="M28" s="11"/>
      <c r="N28">
        <v>1006</v>
      </c>
      <c r="O28" s="8">
        <f t="shared" si="2"/>
        <v>5316.1672</v>
      </c>
      <c r="P28" s="10">
        <f aca="true" t="shared" si="3" ref="P28:P35">O28-$Q28</f>
        <v>-0.4328000000004977</v>
      </c>
      <c r="Q28" s="16">
        <v>5316.6</v>
      </c>
    </row>
    <row r="29" spans="1:17" ht="12.75">
      <c r="A29" s="11" t="s">
        <v>19</v>
      </c>
      <c r="D29" s="11"/>
      <c r="G29" s="11"/>
      <c r="J29" s="11"/>
      <c r="M29" s="11"/>
      <c r="N29">
        <v>1010</v>
      </c>
      <c r="O29" s="8">
        <f t="shared" si="2"/>
        <v>5323.612</v>
      </c>
      <c r="P29" s="10">
        <f t="shared" si="3"/>
        <v>-0.5879999999997381</v>
      </c>
      <c r="Q29" s="16">
        <v>5324.2</v>
      </c>
    </row>
    <row r="30" spans="1:17" ht="12.75">
      <c r="A30" s="11" t="s">
        <v>19</v>
      </c>
      <c r="D30" s="11"/>
      <c r="G30" s="11"/>
      <c r="J30" s="11"/>
      <c r="M30" s="11"/>
      <c r="N30">
        <v>1012</v>
      </c>
      <c r="O30" s="8">
        <f t="shared" si="2"/>
        <v>5327.3344</v>
      </c>
      <c r="P30" s="10">
        <f t="shared" si="3"/>
        <v>-0.7656000000006316</v>
      </c>
      <c r="Q30" s="16">
        <v>5328.1</v>
      </c>
    </row>
    <row r="31" spans="1:17" ht="12.75">
      <c r="A31" s="25" t="s">
        <v>2</v>
      </c>
      <c r="B31" s="2">
        <v>1237</v>
      </c>
      <c r="C31" s="8">
        <f>B31*(B31*(B31*B$1+B$2)+B$3)+B$4</f>
        <v>5877.159900000001</v>
      </c>
      <c r="D31" s="10">
        <f>C31-$Q31</f>
        <v>1.4599000000007436</v>
      </c>
      <c r="E31">
        <v>1236</v>
      </c>
      <c r="F31" s="8">
        <f>E31*(E31*(E31*E$1+E$2)+E$3)+E$4</f>
        <v>5872.2936</v>
      </c>
      <c r="G31" s="10">
        <f>F31-$Q31</f>
        <v>-3.4063999999998487</v>
      </c>
      <c r="H31">
        <v>1235</v>
      </c>
      <c r="I31" s="8">
        <f>H31*(H31*(H31*H$1+H$2)+H$3)+H$4</f>
        <v>5868.561</v>
      </c>
      <c r="J31" s="10">
        <f>I31-$Q31</f>
        <v>-7.139000000000124</v>
      </c>
      <c r="K31">
        <v>1266</v>
      </c>
      <c r="L31" s="8">
        <f>K31*(K31*(K31*K$1+K$2)+K$3)+K$4</f>
        <v>5877.9058</v>
      </c>
      <c r="M31" s="10">
        <f>L31-$Q31</f>
        <v>2.205800000000636</v>
      </c>
      <c r="N31">
        <v>1306</v>
      </c>
      <c r="O31" s="8">
        <f>N31*(N31*(N31*N$1+N$2)+N$3)+N$4</f>
        <v>5874.5272</v>
      </c>
      <c r="P31" s="10">
        <f t="shared" si="3"/>
        <v>-1.17279999999937</v>
      </c>
      <c r="Q31" s="17">
        <v>5875.7</v>
      </c>
    </row>
    <row r="32" spans="1:17" ht="12.75">
      <c r="A32" s="9" t="s">
        <v>10</v>
      </c>
      <c r="B32" s="7">
        <v>1243</v>
      </c>
      <c r="C32" s="8">
        <f>B32*(B32*(B32*B$1+B$2)+B$3)+B$4</f>
        <v>5888.3361</v>
      </c>
      <c r="D32" s="10">
        <f>C32-$Q32</f>
        <v>-1.6638999999995576</v>
      </c>
      <c r="G32" s="10"/>
      <c r="J32" s="11"/>
      <c r="M32" s="11"/>
      <c r="N32">
        <v>1314</v>
      </c>
      <c r="O32" s="8">
        <f>N32*(N32*(N32*N$1+N$2)+N$3)+N$4</f>
        <v>5889.4168</v>
      </c>
      <c r="P32" s="10">
        <f t="shared" si="3"/>
        <v>-0.5832000000000335</v>
      </c>
      <c r="Q32" s="15">
        <v>5890</v>
      </c>
    </row>
    <row r="33" spans="1:17" ht="12.75">
      <c r="A33" s="9" t="s">
        <v>9</v>
      </c>
      <c r="B33" s="7">
        <v>1246</v>
      </c>
      <c r="C33" s="8">
        <f>B33*(B33*(B33*B$1+B$2)+B$3)+B$4</f>
        <v>5893.9241999999995</v>
      </c>
      <c r="D33" s="10">
        <f>C33-$Q33</f>
        <v>-1.975800000000163</v>
      </c>
      <c r="G33" s="10"/>
      <c r="J33" s="11"/>
      <c r="M33" s="11"/>
      <c r="N33">
        <v>1317</v>
      </c>
      <c r="O33" s="8">
        <f>N33*(N33*(N33*N$1+N$2)+N$3)+N$4</f>
        <v>5895.000400000001</v>
      </c>
      <c r="P33" s="10">
        <f t="shared" si="3"/>
        <v>-0.8995999999988271</v>
      </c>
      <c r="Q33" s="15">
        <v>5895.9</v>
      </c>
    </row>
    <row r="34" spans="1:17" ht="12.75">
      <c r="A34" s="11" t="s">
        <v>22</v>
      </c>
      <c r="D34" s="11"/>
      <c r="G34" s="11"/>
      <c r="J34" s="11"/>
      <c r="M34" s="11"/>
      <c r="N34">
        <v>1449</v>
      </c>
      <c r="O34" s="8">
        <f>N34*(N34*(N34*N$1+N$2)+N$3)+N$4</f>
        <v>6140.6788</v>
      </c>
      <c r="P34" s="10">
        <f t="shared" si="3"/>
        <v>-1.0212000000001353</v>
      </c>
      <c r="Q34" s="16">
        <v>6141.7</v>
      </c>
    </row>
    <row r="35" spans="1:17" ht="12.75">
      <c r="A35" s="9" t="s">
        <v>1</v>
      </c>
      <c r="B35" s="7"/>
      <c r="C35" s="7"/>
      <c r="D35" s="9"/>
      <c r="G35" s="9"/>
      <c r="J35" s="11"/>
      <c r="M35" s="11"/>
      <c r="N35">
        <v>1575</v>
      </c>
      <c r="O35" s="8">
        <f>N35*(N35*(N35*N$1+N$2)+N$3)+N$4</f>
        <v>6375.1900000000005</v>
      </c>
      <c r="P35" s="10">
        <f t="shared" si="3"/>
        <v>0.6900000000005093</v>
      </c>
      <c r="Q35" s="15">
        <v>6374.5</v>
      </c>
    </row>
    <row r="36" spans="1:17" ht="12.75">
      <c r="A36" s="9" t="s">
        <v>27</v>
      </c>
      <c r="B36" s="7"/>
      <c r="C36" s="7"/>
      <c r="D36" s="9"/>
      <c r="G36" s="9"/>
      <c r="J36" s="11"/>
      <c r="M36" s="11"/>
      <c r="O36" s="8"/>
      <c r="P36" s="10"/>
      <c r="Q36" s="15">
        <v>6499.6</v>
      </c>
    </row>
    <row r="37" spans="1:17" ht="12.75">
      <c r="A37" s="11" t="s">
        <v>45</v>
      </c>
      <c r="D37" s="11"/>
      <c r="G37" s="11"/>
      <c r="J37" s="11"/>
      <c r="M37" s="11"/>
      <c r="N37">
        <v>1642</v>
      </c>
      <c r="O37" s="8">
        <f>N37*(N37*(N37*N$1+N$2)+N$3)+N$4</f>
        <v>6499.8904</v>
      </c>
      <c r="P37" s="10">
        <f>O37-$Q37</f>
        <v>2.990400000000591</v>
      </c>
      <c r="Q37" s="16">
        <v>6496.9</v>
      </c>
    </row>
    <row r="38" spans="1:17" ht="13.5" thickBot="1">
      <c r="A38" s="26" t="s">
        <v>14</v>
      </c>
      <c r="B38" s="4">
        <v>1605</v>
      </c>
      <c r="C38" s="12">
        <f>B38*(B38*(B38*B$1+B$2)+B$3)+B$4</f>
        <v>6562.6335</v>
      </c>
      <c r="D38" s="13">
        <f>C38-$Q38</f>
        <v>-0.1665000000002692</v>
      </c>
      <c r="E38" s="4">
        <v>1610</v>
      </c>
      <c r="F38" s="12">
        <f>E38*(E38*(E38*E$1+E$2)+E$3)+E$4</f>
        <v>6567.036</v>
      </c>
      <c r="G38" s="13">
        <f>F38-$Q38</f>
        <v>4.235999999999876</v>
      </c>
      <c r="H38" s="4">
        <v>1614</v>
      </c>
      <c r="I38" s="12">
        <f>H38*(H38*(H38*H$1+H$2)+H$3)+H$4</f>
        <v>6570.6964</v>
      </c>
      <c r="J38" s="13">
        <f>I38-$Q38</f>
        <v>7.89639999999963</v>
      </c>
      <c r="K38" s="4">
        <v>1636</v>
      </c>
      <c r="L38" s="12">
        <f>K38*(K38*(K38*K$1+K$2)+K$3)+K$4</f>
        <v>6566.5868</v>
      </c>
      <c r="M38" s="13">
        <f>L38-$Q38</f>
        <v>3.7867999999998574</v>
      </c>
      <c r="N38" s="4">
        <v>1676</v>
      </c>
      <c r="O38" s="12">
        <f>N38*(N38*(N38*N$1+N$2)+N$3)+N$4</f>
        <v>6563.171200000001</v>
      </c>
      <c r="P38" s="13">
        <f>O38-$Q38</f>
        <v>0.37120000000049913</v>
      </c>
      <c r="Q38" s="18">
        <v>6562.8</v>
      </c>
    </row>
    <row r="39" spans="1:17" s="3" customFormat="1" ht="13.5" thickBot="1">
      <c r="A39" s="27" t="s">
        <v>30</v>
      </c>
      <c r="B39" s="14"/>
      <c r="C39" s="14"/>
      <c r="D39" s="28">
        <f>STDEV(D8:D38)</f>
        <v>1.3864025821156476</v>
      </c>
      <c r="E39" s="14"/>
      <c r="F39" s="14"/>
      <c r="G39" s="28">
        <f>STDEV(G8:G38)</f>
        <v>2.344036981402318</v>
      </c>
      <c r="H39" s="14"/>
      <c r="I39" s="14"/>
      <c r="J39" s="28">
        <f>STDEV(J8:J38)</f>
        <v>4.236372017501077</v>
      </c>
      <c r="K39" s="14"/>
      <c r="L39" s="14"/>
      <c r="M39" s="28">
        <f>STDEV(M8:M38)</f>
        <v>4.676450447091991</v>
      </c>
      <c r="N39" s="14"/>
      <c r="O39" s="14"/>
      <c r="P39" s="28">
        <f>STDEV(P8:P38)</f>
        <v>1.2481819654345758</v>
      </c>
      <c r="Q39" s="29"/>
    </row>
    <row r="41" spans="8:11" ht="12.75">
      <c r="H41" s="5"/>
      <c r="I41" s="8"/>
      <c r="J41" s="8"/>
      <c r="K41" s="5"/>
    </row>
    <row r="42" spans="8:11" ht="12.75">
      <c r="H42" s="5"/>
      <c r="I42" s="8"/>
      <c r="J42" s="8"/>
      <c r="K42" s="5"/>
    </row>
  </sheetData>
  <printOptions/>
  <pageMargins left="0.35" right="0.57" top="0.47" bottom="0.53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ST-ECF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Fosbury</dc:creator>
  <cp:keywords/>
  <dc:description/>
  <cp:lastModifiedBy>Jon</cp:lastModifiedBy>
  <cp:lastPrinted>1999-08-30T07:35:06Z</cp:lastPrinted>
  <dcterms:created xsi:type="dcterms:W3CDTF">1999-08-14T14:10:04Z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